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D106" i="1" l="1"/>
  <c r="D104" i="1"/>
  <c r="D103" i="1"/>
  <c r="D100" i="1"/>
  <c r="D99" i="1"/>
  <c r="D97" i="1" s="1"/>
  <c r="D98" i="1"/>
  <c r="D96" i="1"/>
  <c r="D94" i="1"/>
  <c r="D93" i="1"/>
  <c r="D92" i="1"/>
  <c r="D91" i="1"/>
  <c r="D88" i="1"/>
  <c r="D86" i="1"/>
  <c r="D85" i="1"/>
  <c r="D115" i="1" s="1"/>
  <c r="D84" i="1"/>
  <c r="D83" i="1"/>
  <c r="D113" i="1" s="1"/>
  <c r="D82" i="1"/>
  <c r="D81" i="1"/>
  <c r="D80" i="1"/>
  <c r="D78" i="1"/>
  <c r="D108" i="1" s="1"/>
  <c r="D70" i="1"/>
  <c r="D69" i="1" s="1"/>
  <c r="D67" i="1"/>
  <c r="D66" i="1"/>
  <c r="D65" i="1"/>
  <c r="D39" i="1"/>
  <c r="D25" i="1"/>
  <c r="D10" i="1"/>
  <c r="D7" i="1"/>
  <c r="D6" i="1"/>
  <c r="D112" i="1" l="1"/>
  <c r="D116" i="1"/>
  <c r="D8" i="1"/>
  <c r="D114" i="1"/>
  <c r="D110" i="1"/>
  <c r="D79" i="1"/>
  <c r="D111" i="1"/>
  <c r="D90" i="1"/>
  <c r="D89" i="1" l="1"/>
  <c r="D77" i="1"/>
  <c r="D109" i="1"/>
  <c r="D75" i="1"/>
  <c r="D107" i="1" l="1"/>
  <c r="D87" i="1"/>
</calcChain>
</file>

<file path=xl/sharedStrings.xml><?xml version="1.0" encoding="utf-8"?>
<sst xmlns="http://schemas.openxmlformats.org/spreadsheetml/2006/main" count="203" uniqueCount="106">
  <si>
    <t>ОТЧЕТ</t>
  </si>
  <si>
    <t xml:space="preserve"> об исполнении управляющей организацией договора управления  за </t>
  </si>
  <si>
    <t>март 2021 г.</t>
  </si>
  <si>
    <t xml:space="preserve">Наименование </t>
  </si>
  <si>
    <r>
      <rPr>
        <b/>
        <sz val="10"/>
        <rFont val="Calibri"/>
        <family val="2"/>
        <charset val="204"/>
        <scheme val="minor"/>
      </rPr>
      <t>Ед. изм.</t>
    </r>
  </si>
  <si>
    <t>ул. Петра Столыпина, 3</t>
  </si>
  <si>
    <t>Дата начала отчетного периода</t>
  </si>
  <si>
    <t>-</t>
  </si>
  <si>
    <t>Дата конца отчетного периода</t>
  </si>
  <si>
    <t>Остаток на лицевом счете дома (на начало периода):</t>
  </si>
  <si>
    <t>руб.</t>
  </si>
  <si>
    <t>Начислено на лицевой счет дома:</t>
  </si>
  <si>
    <t>Выполнено работ (оказано услуг) всего, в том числе:</t>
  </si>
  <si>
    <t xml:space="preserve">Содержание  и  ремонт общего имущества в отчетном периоде </t>
  </si>
  <si>
    <t xml:space="preserve">Содержание мест общего пользования. Фактическая стоимость работ </t>
  </si>
  <si>
    <t>Подметание лестничных клеток, уборка мусора</t>
  </si>
  <si>
    <t>2 раза в неделю</t>
  </si>
  <si>
    <t>Влажная уборка подъезда</t>
  </si>
  <si>
    <t>2 раза в месяц</t>
  </si>
  <si>
    <t>Мытье лифтовых холлов 1 этажа, пол кабины лифта</t>
  </si>
  <si>
    <t>5 раз в неделю</t>
  </si>
  <si>
    <t>Протирка отопительных приборов, пожарных и почтовых ящиков, этажных щитков</t>
  </si>
  <si>
    <t>Протирка перил, подоконников</t>
  </si>
  <si>
    <t>Протирка стен, дверей, потолков кабины лифта</t>
  </si>
  <si>
    <t>Мытье предмашинного отделения</t>
  </si>
  <si>
    <t>Мытье окон</t>
  </si>
  <si>
    <t>Очистка входных групп от рекламы</t>
  </si>
  <si>
    <t xml:space="preserve">Содержание придомовой территории Фактическая стоимость работ </t>
  </si>
  <si>
    <t>Подметание территории</t>
  </si>
  <si>
    <t>Уборка мусора с газонов. Очистка урн от мусора</t>
  </si>
  <si>
    <t>Стрижка газонов</t>
  </si>
  <si>
    <t>по мере необходимости</t>
  </si>
  <si>
    <t>Очистка и текущий ремонт элементов благоустройства (в том числе детских и спортивных площадок)</t>
  </si>
  <si>
    <t>1 раз в год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</si>
  <si>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</si>
  <si>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1 раз в сутки в дни снегопада (в том числе с использованием спецтехники)</t>
  </si>
  <si>
    <t>1 раз в сутки в дни снегопада</t>
  </si>
  <si>
    <t>Очистка придомовой территории от снега наносного происхождения</t>
  </si>
  <si>
    <t>Очистка придомовой территории от наледи и льда</t>
  </si>
  <si>
    <t>1 раз в 3 дня во время гололеда</t>
  </si>
  <si>
    <t>Посыпка территории песком или смесью песка с хлоридами</t>
  </si>
  <si>
    <t>1 раз в сутки во время гололеда</t>
  </si>
  <si>
    <t>Очистка от мусора урн, установленных на придомовой территории</t>
  </si>
  <si>
    <t>1 раз в сутки</t>
  </si>
  <si>
    <t xml:space="preserve">Подготовка дома к сезонно эксплуатации. Фактическая стоимость работ 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</si>
  <si>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</si>
  <si>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</si>
  <si>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</si>
  <si>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</si>
  <si>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2 раза в год</t>
  </si>
  <si>
    <t>Ремонт и укрепление входных дверей</t>
  </si>
  <si>
    <t>Замена разбитых окон и дверей в помещениях общего пользования</t>
  </si>
  <si>
    <t xml:space="preserve"> в течении месяца (летом)</t>
  </si>
  <si>
    <t>Утепление и прочистка дымовентиляционных каналов, проверка состояния продухов в цоколях зданий</t>
  </si>
  <si>
    <t>для МКД свыше 10 эт.</t>
  </si>
  <si>
    <t xml:space="preserve">Проведение технических осмотров и мелкий ремонт. Фактическая стоимость работ 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</si>
  <si>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</si>
  <si>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Проверено</t>
  </si>
  <si>
    <t>Проверка состояния дверей подвалов, запорных устройств на них и устранение выявленных неисправностей</t>
  </si>
  <si>
    <t>Выполнено</t>
  </si>
  <si>
    <t xml:space="preserve">Проверка кровли на отсутствие протечек 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</si>
  <si>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</si>
  <si>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</si>
  <si>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</si>
  <si>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 отдельных элементов крылец, в том числе устройство пандусов, и зонтов над входами в здание, в подвалы </t>
  </si>
  <si>
    <t>Выявление нарушений отделки фасадов и их отдельных элементов, а также обследование состояния межпанельных швов</t>
  </si>
  <si>
    <t xml:space="preserve"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</t>
  </si>
  <si>
    <t>Проверка вентиляционных каналов и шахт</t>
  </si>
  <si>
    <t xml:space="preserve"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устройств. 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</si>
  <si>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</si>
  <si>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</si>
  <si>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 xml:space="preserve">Проверка работоспособности оборудования и отопительных приборов, водоразборных приборов (смесителей, кранов и т.п.), относящихся к общему имуществу </t>
  </si>
  <si>
    <r>
      <t xml:space="preserve">Регулировка </t>
    </r>
    <r>
      <rPr>
        <sz val="9"/>
        <color theme="0"/>
        <rFont val="Calibri"/>
        <family val="2"/>
        <charset val="204"/>
        <scheme val="minor"/>
      </rPr>
      <t xml:space="preserve">и запуск </t>
    </r>
    <r>
      <rPr>
        <sz val="9"/>
        <rFont val="Calibri"/>
        <family val="2"/>
        <charset val="204"/>
        <scheme val="minor"/>
      </rPr>
      <t>систем отопления</t>
    </r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</si>
  <si>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</si>
  <si>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</si>
  <si>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>В исправном состоянии</t>
  </si>
  <si>
    <t xml:space="preserve">Контроль и обеспечение исправного состояния систем дымоудаления </t>
  </si>
  <si>
    <t>Аварийное обслуживание в соответствии с установленными предельными сроками на внутридомовых инженерных системах, выполнение заявок населения</t>
  </si>
  <si>
    <t>круглосуточно</t>
  </si>
  <si>
    <t xml:space="preserve">Проведение дератизации и дезинсекции помещений, входящих в состав общего имущества </t>
  </si>
  <si>
    <t>не проводилась</t>
  </si>
  <si>
    <t>Организация системы диспетчерского контроля и обеспечение диспетчерской связи с кабиной лифта</t>
  </si>
  <si>
    <t>Проведение осмотров; техническое обслуживание и ремонт лифта</t>
  </si>
  <si>
    <t>ежедневно</t>
  </si>
  <si>
    <t>Аварийное обслуживание лифта</t>
  </si>
  <si>
    <t>Обслуживание общедомовых приборов учета</t>
  </si>
  <si>
    <t>ежемесячно</t>
  </si>
  <si>
    <t>Аварийно-диспетчерское обслуживание</t>
  </si>
  <si>
    <t xml:space="preserve">Обслуживание видеонаблюдения. Фактическая стоимость работ </t>
  </si>
  <si>
    <t>Аварийный ремонт общего имущества всего, в том числе:</t>
  </si>
  <si>
    <t>Текущий ремонт общего имущества всего, в том числе:</t>
  </si>
  <si>
    <t>Остаток на лицевом счете дома (на конец периода) (стр.1+ стр.2 - стр.3):</t>
  </si>
  <si>
    <t>Платежная дисциплина</t>
  </si>
  <si>
    <t>Задолженность(+)/Переплата(-) на начало периода, всего, в том числе:</t>
  </si>
  <si>
    <t>за коммунальные услуги</t>
  </si>
  <si>
    <t>за содержание, в том числе за:</t>
  </si>
  <si>
    <t>содержание общего имущества</t>
  </si>
  <si>
    <t>текущий ремонт общего имущества</t>
  </si>
  <si>
    <t>аварийный ремонт общего имущества</t>
  </si>
  <si>
    <t>услуги по управлению многоквартирным домом</t>
  </si>
  <si>
    <t>коммунальные услуги на содержание мест общего пользования</t>
  </si>
  <si>
    <t>капитальный ремонт</t>
  </si>
  <si>
    <t>прочие услуги (домофон, антенна)</t>
  </si>
  <si>
    <t>Начислено собственникам помещений всего, в том числе за:</t>
  </si>
  <si>
    <t>Оплачено собственниками всего, в том числе:</t>
  </si>
  <si>
    <t>Задолженность(+)/Переплата(-) на конец периода, всего,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</si>
</sst>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_ ;[Red]\-0\ 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107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/>
    <xf numFmtId="3" fontId="2" fillId="0" borderId="1" xfId="0" applyNumberFormat="1" applyFont="1" applyFill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0" fontId="4" fillId="0" borderId="0" xfId="0" applyFont="1" applyFill="1"/>
    <xf numFmtId="3" fontId="1" fillId="0" borderId="1" xfId="0" applyNumberFormat="1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center"/>
    </xf>
    <xf numFmtId="3" fontId="1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3" fontId="16" fillId="0" borderId="1" xfId="2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20" fillId="0" borderId="0" xfId="0" applyFont="1" applyFill="1"/>
    <xf numFmtId="0" fontId="8" fillId="0" borderId="0" xfId="0" applyFont="1" applyFill="1"/>
    <xf numFmtId="0" fontId="17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 wrapText="1"/>
    </xf>
    <xf numFmtId="3" fontId="24" fillId="0" borderId="1" xfId="2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justify" vertical="top" wrapText="1"/>
    </xf>
    <xf numFmtId="0" fontId="16" fillId="0" borderId="1" xfId="0" applyFont="1" applyFill="1" applyBorder="1" applyAlignment="1">
      <alignment horizontal="left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top"/>
    </xf>
    <xf numFmtId="3" fontId="18" fillId="0" borderId="1" xfId="0" applyNumberFormat="1" applyFont="1" applyFill="1" applyBorder="1" applyAlignment="1">
      <alignment horizontal="left" vertical="center"/>
    </xf>
    <xf numFmtId="3" fontId="25" fillId="0" borderId="1" xfId="0" applyNumberFormat="1" applyFont="1" applyFill="1" applyBorder="1" applyAlignment="1">
      <alignment horizontal="center"/>
    </xf>
    <xf numFmtId="3" fontId="30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/>
    </xf>
    <xf numFmtId="0" fontId="25" fillId="0" borderId="0" xfId="0" applyFont="1" applyFill="1"/>
    <xf numFmtId="0" fontId="13" fillId="0" borderId="0" xfId="0" applyFont="1" applyFill="1"/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top"/>
    </xf>
    <xf numFmtId="3" fontId="1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20" fillId="0" borderId="1" xfId="0" applyFont="1" applyFill="1" applyBorder="1"/>
    <xf numFmtId="0" fontId="8" fillId="0" borderId="1" xfId="0" applyFont="1" applyFill="1" applyBorder="1"/>
    <xf numFmtId="0" fontId="2" fillId="0" borderId="0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top"/>
    </xf>
    <xf numFmtId="17" fontId="2" fillId="0" borderId="0" xfId="0" applyNumberFormat="1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/>
    </xf>
    <xf numFmtId="3" fontId="17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justify" vertical="top" wrapText="1"/>
    </xf>
    <xf numFmtId="0" fontId="23" fillId="0" borderId="1" xfId="2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top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right" vertical="top" wrapText="1"/>
    </xf>
    <xf numFmtId="3" fontId="27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right" vertical="top" wrapText="1"/>
    </xf>
    <xf numFmtId="3" fontId="29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3">
    <cellStyle name="Обычный" xfId="0" builtinId="0"/>
    <cellStyle name="Обычный_10.12.07" xfId="1"/>
    <cellStyle name="Обычный_Центр., прил.2,3 (06.08.08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rizont-2/Desktop/&#1059;&#1050;/&#1056;&#1040;&#1057;&#1050;&#1056;&#1067;&#1058;&#1048;&#1045;%20&#1048;&#1053;&#1060;&#1054;&#1056;&#1052;&#1040;&#1062;&#1048;&#1048;/&#1056;&#1072;&#1089;&#1082;&#1088;&#1099;&#1090;&#1080;&#1077;%20&#1080;&#1085;&#1092;&#1086;&#1088;&#1084;&#1072;&#1094;&#1080;&#1080;%20&#1079;&#1072;%202021%20&#1075;&#1086;&#1076;/&#1054;&#1090;&#1095;&#1077;&#1090;%20&#1086;&#1073;%20&#1080;&#1089;&#1087;&#1086;&#1083;&#1085;&#1077;&#1085;&#1080;&#1080;%20&#1076;&#1086;&#1075;&#1086;&#1074;&#1086;&#1088;&#1072;%20&#1091;&#1087;&#1088;&#1072;&#1074;&#1083;&#1077;&#1085;&#1080;&#1103;_2021%20&#1075;&#1086;&#1076;_&#1057;&#1042;&#1054;&#1044;%20&#1087;&#1086;%20&#1084;&#1077;&#1089;&#1103;&#1094;&#1072;&#10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rizont-2/Desktop/&#1059;&#1050;/&#1053;&#1040;&#1063;&#1048;&#1057;&#1051;&#1045;&#1053;&#1048;&#1045;_2021/&#1057;&#1042;&#1054;&#1044;%20&#1085;&#1072;&#1095;&#1080;&#1089;&#1083;&#1077;&#1085;&#1080;&#1077;%20&#1074;%20&#1088;&#1072;&#1079;&#1088;&#1077;&#1079;&#1077;%20&#1091;&#1089;&#1083;&#1091;&#1075;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"/>
      <sheetName val="фев"/>
      <sheetName val="мар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</sheetNames>
    <sheetDataSet>
      <sheetData sheetId="0"/>
      <sheetData sheetId="1">
        <row r="75">
          <cell r="D75">
            <v>0</v>
          </cell>
        </row>
        <row r="108">
          <cell r="D108">
            <v>91288.259999999922</v>
          </cell>
        </row>
        <row r="110">
          <cell r="D110">
            <v>600517.0878020837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27500.442197915872</v>
          </cell>
        </row>
        <row r="114">
          <cell r="D114">
            <v>-5676.6399999999776</v>
          </cell>
        </row>
        <row r="115">
          <cell r="D115">
            <v>0</v>
          </cell>
        </row>
        <row r="116">
          <cell r="D116">
            <v>15285.329999999987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к20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2021"/>
      <sheetName val="Динамика долга"/>
      <sheetName val="дек 20"/>
      <sheetName val="янв21"/>
      <sheetName val="фев21"/>
      <sheetName val="мар21"/>
      <sheetName val="апр21"/>
      <sheetName val="май21"/>
      <sheetName val="июн21"/>
      <sheetName val="июл21"/>
      <sheetName val="авг21"/>
      <sheetName val="сен21"/>
      <sheetName val="окт21"/>
      <sheetName val="ноя21"/>
      <sheetName val="дек21"/>
      <sheetName val="Начисл_ЖУ"/>
      <sheetName val="Оплач ЖУ"/>
      <sheetName val="Начисл КУ"/>
      <sheetName val="Оплач К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0">
          <cell r="D20">
            <v>214090.25381695485</v>
          </cell>
        </row>
        <row r="34">
          <cell r="D34">
            <v>14814.87</v>
          </cell>
        </row>
        <row r="48">
          <cell r="D48">
            <v>64815.236183045126</v>
          </cell>
        </row>
        <row r="62">
          <cell r="D62">
            <v>21879.553412062422</v>
          </cell>
        </row>
        <row r="76">
          <cell r="D76">
            <v>40700.674626739768</v>
          </cell>
        </row>
        <row r="104">
          <cell r="D104">
            <v>136695.15577815266</v>
          </cell>
        </row>
        <row r="118">
          <cell r="D118">
            <v>0</v>
          </cell>
        </row>
        <row r="132">
          <cell r="D132">
            <v>0</v>
          </cell>
        </row>
        <row r="146">
          <cell r="D146">
            <v>29411.899999999998</v>
          </cell>
        </row>
        <row r="160">
          <cell r="D160">
            <v>8495</v>
          </cell>
        </row>
      </sheetData>
      <sheetData sheetId="29">
        <row r="20">
          <cell r="D20">
            <v>263587.74449599325</v>
          </cell>
        </row>
        <row r="48">
          <cell r="D48">
            <v>79800.465504006745</v>
          </cell>
        </row>
        <row r="146">
          <cell r="D146">
            <v>9746.42</v>
          </cell>
        </row>
        <row r="160">
          <cell r="D160">
            <v>9583.43</v>
          </cell>
        </row>
      </sheetData>
      <sheetData sheetId="30">
        <row r="77">
          <cell r="D77">
            <v>58697.62</v>
          </cell>
        </row>
      </sheetData>
      <sheetData sheetId="31">
        <row r="77">
          <cell r="D77">
            <v>66420.100000000006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7"/>
  <sheetViews>
    <sheetView tabSelected="1" topLeftCell="A13" workbookViewId="0">
      <selection activeCell="H8" sqref="H8"/>
    </sheetView>
  </sheetViews>
  <sheetFormatPr defaultColWidth="9.109375" defaultRowHeight="14.4" x14ac:dyDescent="0.3"/>
  <cols>
    <col min="1" max="1" width="4.21875" style="64" customWidth="1"/>
    <col min="2" max="2" width="60.77734375" style="2" customWidth="1"/>
    <col min="3" max="3" width="10.33203125" style="104" customWidth="1"/>
    <col min="4" max="4" width="12" style="106" customWidth="1"/>
    <col min="5" max="16384" width="9.109375" style="20"/>
  </cols>
  <sheetData>
    <row r="1" spans="1:4" x14ac:dyDescent="0.3">
      <c r="A1" s="1"/>
      <c r="B1" s="69" t="s">
        <v>0</v>
      </c>
      <c r="C1" s="70"/>
      <c r="D1" s="71"/>
    </row>
    <row r="2" spans="1:4" x14ac:dyDescent="0.3">
      <c r="A2" s="72" t="s">
        <v>1</v>
      </c>
      <c r="C2" s="73" t="s">
        <v>2</v>
      </c>
      <c r="D2" s="3"/>
    </row>
    <row r="3" spans="1:4" s="75" customFormat="1" ht="24" x14ac:dyDescent="0.3">
      <c r="A3" s="4"/>
      <c r="B3" s="5" t="s">
        <v>3</v>
      </c>
      <c r="C3" s="74" t="s">
        <v>4</v>
      </c>
      <c r="D3" s="6" t="s">
        <v>5</v>
      </c>
    </row>
    <row r="4" spans="1:4" s="11" customFormat="1" x14ac:dyDescent="0.25">
      <c r="A4" s="7"/>
      <c r="B4" s="8" t="s">
        <v>6</v>
      </c>
      <c r="C4" s="9" t="s">
        <v>7</v>
      </c>
      <c r="D4" s="10">
        <v>44256</v>
      </c>
    </row>
    <row r="5" spans="1:4" s="11" customFormat="1" x14ac:dyDescent="0.25">
      <c r="A5" s="7"/>
      <c r="B5" s="8" t="s">
        <v>8</v>
      </c>
      <c r="C5" s="9" t="s">
        <v>7</v>
      </c>
      <c r="D5" s="10">
        <v>44286</v>
      </c>
    </row>
    <row r="6" spans="1:4" s="16" customFormat="1" x14ac:dyDescent="0.3">
      <c r="A6" s="12">
        <v>1</v>
      </c>
      <c r="B6" s="13" t="s">
        <v>9</v>
      </c>
      <c r="C6" s="14" t="s">
        <v>10</v>
      </c>
      <c r="D6" s="15">
        <f>[1]фев!D75</f>
        <v>0</v>
      </c>
    </row>
    <row r="7" spans="1:4" s="17" customFormat="1" x14ac:dyDescent="0.3">
      <c r="A7" s="12">
        <v>2</v>
      </c>
      <c r="B7" s="76" t="s">
        <v>11</v>
      </c>
      <c r="C7" s="14" t="s">
        <v>10</v>
      </c>
      <c r="D7" s="43">
        <f>[2]Начисл_ЖУ!D20</f>
        <v>214090.25381695485</v>
      </c>
    </row>
    <row r="8" spans="1:4" s="11" customFormat="1" x14ac:dyDescent="0.25">
      <c r="A8" s="12">
        <v>3</v>
      </c>
      <c r="B8" s="77" t="s">
        <v>12</v>
      </c>
      <c r="C8" s="14" t="s">
        <v>10</v>
      </c>
      <c r="D8" s="15">
        <f t="shared" ref="D8" si="0">D10+D25+D39+D65+D66+D69</f>
        <v>214090.25381695485</v>
      </c>
    </row>
    <row r="9" spans="1:4" ht="34.799999999999997" x14ac:dyDescent="0.3">
      <c r="A9" s="12"/>
      <c r="B9" s="18" t="s">
        <v>13</v>
      </c>
      <c r="C9" s="19"/>
      <c r="D9" s="78"/>
    </row>
    <row r="10" spans="1:4" s="23" customFormat="1" x14ac:dyDescent="0.3">
      <c r="A10" s="21"/>
      <c r="B10" s="79" t="s">
        <v>14</v>
      </c>
      <c r="C10" s="22" t="s">
        <v>10</v>
      </c>
      <c r="D10" s="15">
        <f>[2]Начисл_ЖУ!D62</f>
        <v>21879.553412062422</v>
      </c>
    </row>
    <row r="11" spans="1:4" s="23" customFormat="1" x14ac:dyDescent="0.3">
      <c r="A11" s="24"/>
      <c r="B11" s="80" t="s">
        <v>15</v>
      </c>
      <c r="C11" s="25"/>
      <c r="D11" s="26" t="s">
        <v>16</v>
      </c>
    </row>
    <row r="12" spans="1:4" x14ac:dyDescent="0.3">
      <c r="A12" s="24"/>
      <c r="B12" s="80" t="s">
        <v>17</v>
      </c>
      <c r="C12" s="25"/>
      <c r="D12" s="26" t="s">
        <v>18</v>
      </c>
    </row>
    <row r="13" spans="1:4" x14ac:dyDescent="0.3">
      <c r="A13" s="24"/>
      <c r="B13" s="80" t="s">
        <v>19</v>
      </c>
      <c r="C13" s="25"/>
      <c r="D13" s="26" t="s">
        <v>20</v>
      </c>
    </row>
    <row r="14" spans="1:4" s="23" customFormat="1" ht="27.6" x14ac:dyDescent="0.3">
      <c r="A14" s="24"/>
      <c r="B14" s="27" t="s">
        <v>21</v>
      </c>
      <c r="C14" s="25"/>
      <c r="D14" s="65" t="s">
        <v>18</v>
      </c>
    </row>
    <row r="15" spans="1:4" s="23" customFormat="1" x14ac:dyDescent="0.3">
      <c r="A15" s="24"/>
      <c r="B15" s="27" t="s">
        <v>22</v>
      </c>
      <c r="C15" s="25"/>
      <c r="D15" s="65" t="s">
        <v>18</v>
      </c>
    </row>
    <row r="16" spans="1:4" x14ac:dyDescent="0.3">
      <c r="A16" s="24"/>
      <c r="B16" s="80" t="s">
        <v>23</v>
      </c>
      <c r="C16" s="25"/>
      <c r="D16" s="48" t="s">
        <v>18</v>
      </c>
    </row>
    <row r="17" spans="1:4" s="23" customFormat="1" x14ac:dyDescent="0.3">
      <c r="A17" s="24"/>
      <c r="B17" s="80" t="s">
        <v>24</v>
      </c>
      <c r="C17" s="25"/>
      <c r="D17" s="28"/>
    </row>
    <row r="18" spans="1:4" s="23" customFormat="1" x14ac:dyDescent="0.3">
      <c r="A18" s="24"/>
      <c r="B18" s="80" t="s">
        <v>25</v>
      </c>
      <c r="C18" s="25"/>
      <c r="D18" s="81"/>
    </row>
    <row r="19" spans="1:4" x14ac:dyDescent="0.3">
      <c r="A19" s="24"/>
      <c r="B19" s="80" t="s">
        <v>26</v>
      </c>
      <c r="C19" s="25"/>
      <c r="D19" s="26" t="s">
        <v>20</v>
      </c>
    </row>
    <row r="20" spans="1:4" x14ac:dyDescent="0.3">
      <c r="A20" s="29"/>
      <c r="B20" s="79" t="s">
        <v>27</v>
      </c>
      <c r="C20" s="22" t="s">
        <v>10</v>
      </c>
      <c r="D20" s="30"/>
    </row>
    <row r="21" spans="1:4" x14ac:dyDescent="0.3">
      <c r="A21" s="24"/>
      <c r="B21" s="32" t="s">
        <v>28</v>
      </c>
      <c r="C21" s="31"/>
      <c r="D21" s="34" t="s">
        <v>20</v>
      </c>
    </row>
    <row r="22" spans="1:4" s="23" customFormat="1" x14ac:dyDescent="0.3">
      <c r="A22" s="24"/>
      <c r="B22" s="32" t="s">
        <v>29</v>
      </c>
      <c r="C22" s="25"/>
      <c r="D22" s="34" t="s">
        <v>20</v>
      </c>
    </row>
    <row r="23" spans="1:4" s="23" customFormat="1" ht="20.399999999999999" x14ac:dyDescent="0.3">
      <c r="A23" s="24"/>
      <c r="B23" s="32" t="s">
        <v>30</v>
      </c>
      <c r="C23" s="25"/>
      <c r="D23" s="33" t="s">
        <v>31</v>
      </c>
    </row>
    <row r="24" spans="1:4" ht="27.6" x14ac:dyDescent="0.3">
      <c r="A24" s="24"/>
      <c r="B24" s="32" t="s">
        <v>32</v>
      </c>
      <c r="C24" s="25"/>
      <c r="D24" s="34" t="s">
        <v>33</v>
      </c>
    </row>
    <row r="25" spans="1:4" s="23" customFormat="1" x14ac:dyDescent="0.3">
      <c r="A25" s="21"/>
      <c r="B25" s="79" t="s">
        <v>27</v>
      </c>
      <c r="C25" s="22" t="s">
        <v>10</v>
      </c>
      <c r="D25" s="15">
        <f>[2]Начисл_ЖУ!D76</f>
        <v>40700.674626739768</v>
      </c>
    </row>
    <row r="26" spans="1:4" s="36" customFormat="1" ht="24" x14ac:dyDescent="0.25">
      <c r="A26" s="24"/>
      <c r="B26" s="82" t="s">
        <v>34</v>
      </c>
      <c r="C26" s="35" t="s">
        <v>35</v>
      </c>
      <c r="D26" s="65" t="s">
        <v>36</v>
      </c>
    </row>
    <row r="27" spans="1:4" s="11" customFormat="1" x14ac:dyDescent="0.25">
      <c r="A27" s="24"/>
      <c r="B27" s="83" t="s">
        <v>37</v>
      </c>
      <c r="C27" s="35"/>
      <c r="D27" s="65" t="s">
        <v>18</v>
      </c>
    </row>
    <row r="28" spans="1:4" s="37" customFormat="1" ht="20.399999999999999" x14ac:dyDescent="0.25">
      <c r="A28" s="24"/>
      <c r="B28" s="83" t="s">
        <v>38</v>
      </c>
      <c r="C28" s="35"/>
      <c r="D28" s="65" t="s">
        <v>39</v>
      </c>
    </row>
    <row r="29" spans="1:4" s="37" customFormat="1" ht="20.399999999999999" x14ac:dyDescent="0.25">
      <c r="A29" s="24"/>
      <c r="B29" s="84" t="s">
        <v>40</v>
      </c>
      <c r="C29" s="38"/>
      <c r="D29" s="65" t="s">
        <v>41</v>
      </c>
    </row>
    <row r="30" spans="1:4" s="11" customFormat="1" x14ac:dyDescent="0.25">
      <c r="A30" s="24"/>
      <c r="B30" s="83" t="s">
        <v>42</v>
      </c>
      <c r="C30" s="38"/>
      <c r="D30" s="65" t="s">
        <v>43</v>
      </c>
    </row>
    <row r="31" spans="1:4" ht="27.6" x14ac:dyDescent="0.3">
      <c r="A31" s="29"/>
      <c r="B31" s="79" t="s">
        <v>44</v>
      </c>
      <c r="C31" s="22" t="s">
        <v>10</v>
      </c>
      <c r="D31" s="30"/>
    </row>
    <row r="32" spans="1:4" s="23" customFormat="1" x14ac:dyDescent="0.3">
      <c r="A32" s="39"/>
      <c r="B32" s="83" t="s">
        <v>45</v>
      </c>
      <c r="C32" s="25"/>
      <c r="D32" s="85" t="s">
        <v>33</v>
      </c>
    </row>
    <row r="33" spans="1:4" s="23" customFormat="1" ht="24" x14ac:dyDescent="0.3">
      <c r="A33" s="39"/>
      <c r="B33" s="83" t="s">
        <v>46</v>
      </c>
      <c r="C33" s="25"/>
      <c r="D33" s="85" t="s">
        <v>33</v>
      </c>
    </row>
    <row r="34" spans="1:4" s="36" customFormat="1" ht="36" x14ac:dyDescent="0.25">
      <c r="A34" s="39"/>
      <c r="B34" s="83" t="s">
        <v>47</v>
      </c>
      <c r="C34" s="25"/>
      <c r="D34" s="85" t="s">
        <v>33</v>
      </c>
    </row>
    <row r="35" spans="1:4" s="36" customFormat="1" ht="24" x14ac:dyDescent="0.25">
      <c r="A35" s="39"/>
      <c r="B35" s="86" t="s">
        <v>48</v>
      </c>
      <c r="C35" s="25"/>
      <c r="D35" s="85" t="s">
        <v>49</v>
      </c>
    </row>
    <row r="36" spans="1:4" s="36" customFormat="1" ht="20.399999999999999" x14ac:dyDescent="0.25">
      <c r="A36" s="39"/>
      <c r="B36" s="87" t="s">
        <v>50</v>
      </c>
      <c r="C36" s="25"/>
      <c r="D36" s="41" t="s">
        <v>31</v>
      </c>
    </row>
    <row r="37" spans="1:4" s="36" customFormat="1" ht="20.399999999999999" x14ac:dyDescent="0.25">
      <c r="A37" s="39"/>
      <c r="B37" s="87" t="s">
        <v>51</v>
      </c>
      <c r="C37" s="25"/>
      <c r="D37" s="41" t="s">
        <v>52</v>
      </c>
    </row>
    <row r="38" spans="1:4" s="36" customFormat="1" ht="24" x14ac:dyDescent="0.25">
      <c r="A38" s="39"/>
      <c r="B38" s="87" t="s">
        <v>53</v>
      </c>
      <c r="C38" s="40" t="s">
        <v>54</v>
      </c>
      <c r="D38" s="41" t="s">
        <v>33</v>
      </c>
    </row>
    <row r="39" spans="1:4" s="44" customFormat="1" ht="27.6" x14ac:dyDescent="0.3">
      <c r="A39" s="42"/>
      <c r="B39" s="79" t="s">
        <v>55</v>
      </c>
      <c r="C39" s="22" t="s">
        <v>10</v>
      </c>
      <c r="D39" s="43">
        <f>[2]Начисл_ЖУ!D104</f>
        <v>136695.15577815266</v>
      </c>
    </row>
    <row r="40" spans="1:4" s="11" customFormat="1" ht="24" x14ac:dyDescent="0.25">
      <c r="A40" s="24"/>
      <c r="B40" s="88" t="s">
        <v>56</v>
      </c>
      <c r="C40" s="66"/>
      <c r="D40" s="89" t="s">
        <v>57</v>
      </c>
    </row>
    <row r="41" spans="1:4" s="36" customFormat="1" ht="24" x14ac:dyDescent="0.25">
      <c r="A41" s="24"/>
      <c r="B41" s="90" t="s">
        <v>58</v>
      </c>
      <c r="C41" s="67"/>
      <c r="D41" s="91" t="s">
        <v>59</v>
      </c>
    </row>
    <row r="42" spans="1:4" s="37" customFormat="1" x14ac:dyDescent="0.25">
      <c r="A42" s="24"/>
      <c r="B42" s="90" t="s">
        <v>60</v>
      </c>
      <c r="C42" s="68"/>
      <c r="D42" s="89" t="s">
        <v>57</v>
      </c>
    </row>
    <row r="43" spans="1:4" s="11" customFormat="1" ht="36" x14ac:dyDescent="0.25">
      <c r="A43" s="24"/>
      <c r="B43" s="90" t="s">
        <v>61</v>
      </c>
      <c r="C43" s="66"/>
      <c r="D43" s="89" t="s">
        <v>16</v>
      </c>
    </row>
    <row r="44" spans="1:4" s="36" customFormat="1" ht="24" x14ac:dyDescent="0.25">
      <c r="A44" s="24"/>
      <c r="B44" s="90" t="s">
        <v>62</v>
      </c>
      <c r="C44" s="67"/>
      <c r="D44" s="89"/>
    </row>
    <row r="45" spans="1:4" s="37" customFormat="1" ht="24" x14ac:dyDescent="0.25">
      <c r="A45" s="24"/>
      <c r="B45" s="90" t="s">
        <v>63</v>
      </c>
      <c r="C45" s="68"/>
      <c r="D45" s="89" t="s">
        <v>57</v>
      </c>
    </row>
    <row r="46" spans="1:4" s="11" customFormat="1" ht="24" x14ac:dyDescent="0.25">
      <c r="A46" s="24"/>
      <c r="B46" s="90" t="s">
        <v>64</v>
      </c>
      <c r="C46" s="66"/>
      <c r="D46" s="89" t="s">
        <v>57</v>
      </c>
    </row>
    <row r="47" spans="1:4" s="36" customFormat="1" ht="24" x14ac:dyDescent="0.25">
      <c r="A47" s="24"/>
      <c r="B47" s="90" t="s">
        <v>65</v>
      </c>
      <c r="C47" s="67"/>
      <c r="D47" s="89"/>
    </row>
    <row r="48" spans="1:4" s="11" customFormat="1" ht="36" x14ac:dyDescent="0.25">
      <c r="A48" s="24"/>
      <c r="B48" s="90" t="s">
        <v>66</v>
      </c>
      <c r="C48" s="66"/>
      <c r="D48" s="89" t="s">
        <v>57</v>
      </c>
    </row>
    <row r="49" spans="1:4" s="37" customFormat="1" x14ac:dyDescent="0.25">
      <c r="A49" s="24"/>
      <c r="B49" s="90" t="s">
        <v>67</v>
      </c>
      <c r="C49" s="68"/>
      <c r="D49" s="89" t="s">
        <v>57</v>
      </c>
    </row>
    <row r="50" spans="1:4" s="11" customFormat="1" ht="36" x14ac:dyDescent="0.25">
      <c r="A50" s="24"/>
      <c r="B50" s="88" t="s">
        <v>68</v>
      </c>
      <c r="C50" s="66"/>
      <c r="D50" s="91" t="s">
        <v>59</v>
      </c>
    </row>
    <row r="51" spans="1:4" s="36" customFormat="1" ht="36" x14ac:dyDescent="0.25">
      <c r="A51" s="24"/>
      <c r="B51" s="88" t="s">
        <v>69</v>
      </c>
      <c r="C51" s="67"/>
      <c r="D51" s="91" t="s">
        <v>59</v>
      </c>
    </row>
    <row r="52" spans="1:4" s="11" customFormat="1" ht="36" x14ac:dyDescent="0.25">
      <c r="A52" s="24"/>
      <c r="B52" s="88" t="s">
        <v>70</v>
      </c>
      <c r="C52" s="66"/>
      <c r="D52" s="91" t="s">
        <v>59</v>
      </c>
    </row>
    <row r="53" spans="1:4" s="37" customFormat="1" ht="36" x14ac:dyDescent="0.25">
      <c r="A53" s="24"/>
      <c r="B53" s="88" t="s">
        <v>71</v>
      </c>
      <c r="C53" s="68"/>
      <c r="D53" s="91" t="s">
        <v>59</v>
      </c>
    </row>
    <row r="54" spans="1:4" s="11" customFormat="1" x14ac:dyDescent="0.25">
      <c r="A54" s="24"/>
      <c r="B54" s="90" t="s">
        <v>72</v>
      </c>
      <c r="C54" s="66"/>
      <c r="D54" s="91" t="s">
        <v>59</v>
      </c>
    </row>
    <row r="55" spans="1:4" s="36" customFormat="1" ht="36" x14ac:dyDescent="0.25">
      <c r="A55" s="45"/>
      <c r="B55" s="88" t="s">
        <v>73</v>
      </c>
      <c r="C55" s="67"/>
      <c r="D55" s="92"/>
    </row>
    <row r="56" spans="1:4" s="37" customFormat="1" ht="48" x14ac:dyDescent="0.25">
      <c r="A56" s="24"/>
      <c r="B56" s="46" t="s">
        <v>74</v>
      </c>
      <c r="C56" s="47" t="s">
        <v>54</v>
      </c>
      <c r="D56" s="93" t="s">
        <v>75</v>
      </c>
    </row>
    <row r="57" spans="1:4" s="11" customFormat="1" ht="20.399999999999999" x14ac:dyDescent="0.25">
      <c r="A57" s="24"/>
      <c r="B57" s="46" t="s">
        <v>76</v>
      </c>
      <c r="C57" s="47" t="s">
        <v>54</v>
      </c>
      <c r="D57" s="93" t="s">
        <v>75</v>
      </c>
    </row>
    <row r="58" spans="1:4" s="36" customFormat="1" ht="24" x14ac:dyDescent="0.25">
      <c r="A58" s="24"/>
      <c r="B58" s="88" t="s">
        <v>77</v>
      </c>
      <c r="C58" s="67"/>
      <c r="D58" s="65" t="s">
        <v>78</v>
      </c>
    </row>
    <row r="59" spans="1:4" s="11" customFormat="1" ht="24" x14ac:dyDescent="0.25">
      <c r="A59" s="24"/>
      <c r="B59" s="88" t="s">
        <v>79</v>
      </c>
      <c r="C59" s="66"/>
      <c r="D59" s="93" t="s">
        <v>80</v>
      </c>
    </row>
    <row r="60" spans="1:4" s="11" customFormat="1" ht="24" x14ac:dyDescent="0.25">
      <c r="A60" s="24"/>
      <c r="B60" s="88" t="s">
        <v>81</v>
      </c>
      <c r="C60" s="66"/>
      <c r="D60" s="48" t="s">
        <v>78</v>
      </c>
    </row>
    <row r="61" spans="1:4" s="11" customFormat="1" x14ac:dyDescent="0.25">
      <c r="A61" s="24"/>
      <c r="B61" s="88" t="s">
        <v>82</v>
      </c>
      <c r="C61" s="66"/>
      <c r="D61" s="33" t="s">
        <v>83</v>
      </c>
    </row>
    <row r="62" spans="1:4" s="11" customFormat="1" x14ac:dyDescent="0.25">
      <c r="A62" s="24"/>
      <c r="B62" s="88" t="s">
        <v>84</v>
      </c>
      <c r="C62" s="66"/>
      <c r="D62" s="33" t="s">
        <v>78</v>
      </c>
    </row>
    <row r="63" spans="1:4" s="37" customFormat="1" x14ac:dyDescent="0.25">
      <c r="A63" s="24"/>
      <c r="B63" s="88" t="s">
        <v>85</v>
      </c>
      <c r="C63" s="68"/>
      <c r="D63" s="65" t="s">
        <v>86</v>
      </c>
    </row>
    <row r="64" spans="1:4" s="11" customFormat="1" x14ac:dyDescent="0.25">
      <c r="A64" s="24"/>
      <c r="B64" s="88" t="s">
        <v>87</v>
      </c>
      <c r="C64" s="66"/>
      <c r="D64" s="33" t="s">
        <v>78</v>
      </c>
    </row>
    <row r="65" spans="1:4" s="23" customFormat="1" x14ac:dyDescent="0.3">
      <c r="A65" s="49"/>
      <c r="B65" s="94" t="s">
        <v>88</v>
      </c>
      <c r="C65" s="50" t="s">
        <v>10</v>
      </c>
      <c r="D65" s="95">
        <f>[2]Начисл_ЖУ!D34</f>
        <v>14814.87</v>
      </c>
    </row>
    <row r="66" spans="1:4" s="11" customFormat="1" x14ac:dyDescent="0.25">
      <c r="A66" s="51"/>
      <c r="B66" s="96" t="s">
        <v>89</v>
      </c>
      <c r="C66" s="52" t="s">
        <v>10</v>
      </c>
      <c r="D66" s="15">
        <f>SUM(D67:D68)</f>
        <v>0</v>
      </c>
    </row>
    <row r="67" spans="1:4" s="11" customFormat="1" x14ac:dyDescent="0.25">
      <c r="A67" s="51"/>
      <c r="B67" s="97"/>
      <c r="C67" s="52"/>
      <c r="D67" s="43">
        <f>[2]Начисл_ЖУ!D132</f>
        <v>0</v>
      </c>
    </row>
    <row r="68" spans="1:4" s="11" customFormat="1" x14ac:dyDescent="0.25">
      <c r="A68" s="51"/>
      <c r="B68" s="98"/>
      <c r="C68" s="52"/>
      <c r="D68" s="30"/>
    </row>
    <row r="69" spans="1:4" s="11" customFormat="1" x14ac:dyDescent="0.25">
      <c r="A69" s="51"/>
      <c r="B69" s="96" t="s">
        <v>90</v>
      </c>
      <c r="C69" s="52" t="s">
        <v>10</v>
      </c>
      <c r="D69" s="15">
        <f>SUM(D70:D73)</f>
        <v>0</v>
      </c>
    </row>
    <row r="70" spans="1:4" s="11" customFormat="1" x14ac:dyDescent="0.25">
      <c r="A70" s="51"/>
      <c r="B70" s="99"/>
      <c r="C70" s="53"/>
      <c r="D70" s="30">
        <f>[2]Начисл_ЖУ!D118</f>
        <v>0</v>
      </c>
    </row>
    <row r="71" spans="1:4" s="11" customFormat="1" x14ac:dyDescent="0.25">
      <c r="A71" s="51"/>
      <c r="B71" s="99"/>
      <c r="C71" s="53"/>
      <c r="D71" s="30"/>
    </row>
    <row r="72" spans="1:4" s="11" customFormat="1" x14ac:dyDescent="0.25">
      <c r="A72" s="51"/>
      <c r="B72" s="99"/>
      <c r="C72" s="53"/>
      <c r="D72" s="30"/>
    </row>
    <row r="73" spans="1:4" s="11" customFormat="1" x14ac:dyDescent="0.25">
      <c r="A73" s="51"/>
      <c r="B73" s="100"/>
      <c r="C73" s="53"/>
      <c r="D73" s="30"/>
    </row>
    <row r="74" spans="1:4" s="11" customFormat="1" x14ac:dyDescent="0.25">
      <c r="A74" s="51"/>
      <c r="C74" s="54"/>
      <c r="D74" s="30"/>
    </row>
    <row r="75" spans="1:4" s="11" customFormat="1" x14ac:dyDescent="0.25">
      <c r="A75" s="12">
        <v>4</v>
      </c>
      <c r="B75" s="13" t="s">
        <v>91</v>
      </c>
      <c r="C75" s="14" t="s">
        <v>10</v>
      </c>
      <c r="D75" s="15">
        <f>D6+D7-D8</f>
        <v>0</v>
      </c>
    </row>
    <row r="76" spans="1:4" s="11" customFormat="1" ht="18" x14ac:dyDescent="0.25">
      <c r="A76" s="12"/>
      <c r="B76" s="101" t="s">
        <v>92</v>
      </c>
      <c r="C76" s="14"/>
      <c r="D76" s="15"/>
    </row>
    <row r="77" spans="1:4" s="36" customFormat="1" x14ac:dyDescent="0.25">
      <c r="A77" s="55">
        <v>5</v>
      </c>
      <c r="B77" s="56" t="s">
        <v>93</v>
      </c>
      <c r="C77" s="22" t="s">
        <v>10</v>
      </c>
      <c r="D77" s="57">
        <f>D78+D79+D84+D85+D86</f>
        <v>701414.03780208353</v>
      </c>
    </row>
    <row r="78" spans="1:4" s="36" customFormat="1" x14ac:dyDescent="0.25">
      <c r="A78" s="55"/>
      <c r="B78" s="56" t="s">
        <v>94</v>
      </c>
      <c r="C78" s="22" t="s">
        <v>10</v>
      </c>
      <c r="D78" s="57">
        <f>[1]фев!D108</f>
        <v>91288.259999999922</v>
      </c>
    </row>
    <row r="79" spans="1:4" s="36" customFormat="1" x14ac:dyDescent="0.25">
      <c r="A79" s="55"/>
      <c r="B79" s="56" t="s">
        <v>95</v>
      </c>
      <c r="C79" s="22" t="s">
        <v>10</v>
      </c>
      <c r="D79" s="57">
        <f>SUM(D80:D82)</f>
        <v>600517.0878020837</v>
      </c>
    </row>
    <row r="80" spans="1:4" s="36" customFormat="1" x14ac:dyDescent="0.25">
      <c r="A80" s="55"/>
      <c r="B80" s="58" t="s">
        <v>96</v>
      </c>
      <c r="C80" s="59" t="s">
        <v>10</v>
      </c>
      <c r="D80" s="60">
        <f>[1]фев!D110</f>
        <v>600517.0878020837</v>
      </c>
    </row>
    <row r="81" spans="1:4" s="36" customFormat="1" x14ac:dyDescent="0.25">
      <c r="A81" s="55"/>
      <c r="B81" s="58" t="s">
        <v>97</v>
      </c>
      <c r="C81" s="59" t="s">
        <v>10</v>
      </c>
      <c r="D81" s="60">
        <f>[1]фев!D111</f>
        <v>0</v>
      </c>
    </row>
    <row r="82" spans="1:4" s="36" customFormat="1" x14ac:dyDescent="0.25">
      <c r="A82" s="55"/>
      <c r="B82" s="58" t="s">
        <v>98</v>
      </c>
      <c r="C82" s="59" t="s">
        <v>10</v>
      </c>
      <c r="D82" s="60">
        <f>[1]фев!D112</f>
        <v>0</v>
      </c>
    </row>
    <row r="83" spans="1:4" s="36" customFormat="1" x14ac:dyDescent="0.25">
      <c r="A83" s="55"/>
      <c r="B83" s="13" t="s">
        <v>99</v>
      </c>
      <c r="C83" s="59" t="s">
        <v>10</v>
      </c>
      <c r="D83" s="57">
        <f>[1]фев!D113</f>
        <v>27500.442197915872</v>
      </c>
    </row>
    <row r="84" spans="1:4" s="61" customFormat="1" x14ac:dyDescent="0.25">
      <c r="A84" s="55"/>
      <c r="B84" s="56" t="s">
        <v>100</v>
      </c>
      <c r="C84" s="22" t="s">
        <v>10</v>
      </c>
      <c r="D84" s="57">
        <f>[1]фев!D114</f>
        <v>-5676.6399999999776</v>
      </c>
    </row>
    <row r="85" spans="1:4" s="61" customFormat="1" x14ac:dyDescent="0.25">
      <c r="A85" s="55"/>
      <c r="B85" s="56" t="s">
        <v>101</v>
      </c>
      <c r="C85" s="22" t="s">
        <v>10</v>
      </c>
      <c r="D85" s="57">
        <f>[1]фев!D115</f>
        <v>0</v>
      </c>
    </row>
    <row r="86" spans="1:4" s="61" customFormat="1" x14ac:dyDescent="0.25">
      <c r="A86" s="55"/>
      <c r="B86" s="56" t="s">
        <v>102</v>
      </c>
      <c r="C86" s="22" t="s">
        <v>10</v>
      </c>
      <c r="D86" s="57">
        <f>[1]фев!D116</f>
        <v>15285.329999999987</v>
      </c>
    </row>
    <row r="87" spans="1:4" s="37" customFormat="1" x14ac:dyDescent="0.25">
      <c r="A87" s="12">
        <v>6</v>
      </c>
      <c r="B87" s="13" t="s">
        <v>103</v>
      </c>
      <c r="C87" s="14" t="s">
        <v>10</v>
      </c>
      <c r="D87" s="15">
        <f>D88+D89+D93+D94+D95+D96</f>
        <v>375510.01</v>
      </c>
    </row>
    <row r="88" spans="1:4" s="11" customFormat="1" x14ac:dyDescent="0.25">
      <c r="A88" s="12"/>
      <c r="B88" s="13" t="s">
        <v>94</v>
      </c>
      <c r="C88" s="14" t="s">
        <v>10</v>
      </c>
      <c r="D88" s="15">
        <f>'[2]Начисл КУ'!D77</f>
        <v>58697.62</v>
      </c>
    </row>
    <row r="89" spans="1:4" s="11" customFormat="1" x14ac:dyDescent="0.25">
      <c r="A89" s="12"/>
      <c r="B89" s="13" t="s">
        <v>95</v>
      </c>
      <c r="C89" s="14" t="s">
        <v>10</v>
      </c>
      <c r="D89" s="15">
        <f>SUM(D90:D92)</f>
        <v>214090.25381695485</v>
      </c>
    </row>
    <row r="90" spans="1:4" s="37" customFormat="1" x14ac:dyDescent="0.25">
      <c r="A90" s="12"/>
      <c r="B90" s="102" t="s">
        <v>96</v>
      </c>
      <c r="C90" s="14"/>
      <c r="D90" s="30">
        <f>[2]Начисл_ЖУ!D20-D91-D92</f>
        <v>214090.25381695485</v>
      </c>
    </row>
    <row r="91" spans="1:4" s="37" customFormat="1" x14ac:dyDescent="0.25">
      <c r="A91" s="12"/>
      <c r="B91" s="102" t="s">
        <v>97</v>
      </c>
      <c r="C91" s="14"/>
      <c r="D91" s="30">
        <f>[2]Начисл_ЖУ!D118</f>
        <v>0</v>
      </c>
    </row>
    <row r="92" spans="1:4" s="37" customFormat="1" x14ac:dyDescent="0.25">
      <c r="A92" s="12"/>
      <c r="B92" s="102" t="s">
        <v>98</v>
      </c>
      <c r="C92" s="14"/>
      <c r="D92" s="30">
        <f>[2]Начисл_ЖУ!D132</f>
        <v>0</v>
      </c>
    </row>
    <row r="93" spans="1:4" s="37" customFormat="1" x14ac:dyDescent="0.25">
      <c r="A93" s="12"/>
      <c r="B93" s="13" t="s">
        <v>99</v>
      </c>
      <c r="C93" s="14"/>
      <c r="D93" s="15">
        <f>[2]Начисл_ЖУ!D48</f>
        <v>64815.236183045126</v>
      </c>
    </row>
    <row r="94" spans="1:4" s="37" customFormat="1" x14ac:dyDescent="0.25">
      <c r="A94" s="12"/>
      <c r="B94" s="13" t="s">
        <v>100</v>
      </c>
      <c r="C94" s="14" t="s">
        <v>10</v>
      </c>
      <c r="D94" s="15">
        <f>[2]Начисл_ЖУ!D146</f>
        <v>29411.899999999998</v>
      </c>
    </row>
    <row r="95" spans="1:4" s="37" customFormat="1" x14ac:dyDescent="0.25">
      <c r="A95" s="12"/>
      <c r="B95" s="13" t="s">
        <v>101</v>
      </c>
      <c r="C95" s="14" t="s">
        <v>10</v>
      </c>
      <c r="D95" s="15"/>
    </row>
    <row r="96" spans="1:4" s="37" customFormat="1" x14ac:dyDescent="0.25">
      <c r="A96" s="12"/>
      <c r="B96" s="13" t="s">
        <v>102</v>
      </c>
      <c r="C96" s="14" t="s">
        <v>10</v>
      </c>
      <c r="D96" s="15">
        <f>[2]Начисл_ЖУ!D160</f>
        <v>8495</v>
      </c>
    </row>
    <row r="97" spans="1:4" s="11" customFormat="1" x14ac:dyDescent="0.25">
      <c r="A97" s="12">
        <v>7</v>
      </c>
      <c r="B97" s="77" t="s">
        <v>104</v>
      </c>
      <c r="C97" s="14" t="s">
        <v>10</v>
      </c>
      <c r="D97" s="103">
        <f>D98+D99+D104+D105+D106</f>
        <v>349337.6944959932</v>
      </c>
    </row>
    <row r="98" spans="1:4" s="11" customFormat="1" x14ac:dyDescent="0.25">
      <c r="A98" s="12"/>
      <c r="B98" s="13" t="s">
        <v>94</v>
      </c>
      <c r="C98" s="14" t="s">
        <v>10</v>
      </c>
      <c r="D98" s="15">
        <f>'[2]Оплач КУ'!D77</f>
        <v>66420.100000000006</v>
      </c>
    </row>
    <row r="99" spans="1:4" s="11" customFormat="1" x14ac:dyDescent="0.25">
      <c r="A99" s="12"/>
      <c r="B99" s="13" t="s">
        <v>95</v>
      </c>
      <c r="C99" s="14" t="s">
        <v>10</v>
      </c>
      <c r="D99" s="15">
        <f>SUM(D100:D102)</f>
        <v>263587.74449599325</v>
      </c>
    </row>
    <row r="100" spans="1:4" s="37" customFormat="1" x14ac:dyDescent="0.25">
      <c r="A100" s="12"/>
      <c r="B100" s="102" t="s">
        <v>96</v>
      </c>
      <c r="C100" s="14"/>
      <c r="D100" s="30">
        <f>'[2]Оплач ЖУ'!D20-D101-D102</f>
        <v>263587.74449599325</v>
      </c>
    </row>
    <row r="101" spans="1:4" s="37" customFormat="1" x14ac:dyDescent="0.25">
      <c r="A101" s="12"/>
      <c r="B101" s="102" t="s">
        <v>97</v>
      </c>
      <c r="C101" s="14"/>
      <c r="D101" s="30"/>
    </row>
    <row r="102" spans="1:4" s="37" customFormat="1" x14ac:dyDescent="0.25">
      <c r="A102" s="12"/>
      <c r="B102" s="102" t="s">
        <v>98</v>
      </c>
      <c r="C102" s="14"/>
      <c r="D102" s="30"/>
    </row>
    <row r="103" spans="1:4" s="37" customFormat="1" x14ac:dyDescent="0.25">
      <c r="A103" s="12"/>
      <c r="B103" s="13" t="s">
        <v>99</v>
      </c>
      <c r="C103" s="14"/>
      <c r="D103" s="15">
        <f>'[2]Оплач ЖУ'!D48</f>
        <v>79800.465504006745</v>
      </c>
    </row>
    <row r="104" spans="1:4" s="37" customFormat="1" x14ac:dyDescent="0.25">
      <c r="A104" s="12"/>
      <c r="B104" s="13" t="s">
        <v>100</v>
      </c>
      <c r="C104" s="14" t="s">
        <v>10</v>
      </c>
      <c r="D104" s="15">
        <f>'[2]Оплач ЖУ'!D146</f>
        <v>9746.42</v>
      </c>
    </row>
    <row r="105" spans="1:4" s="37" customFormat="1" x14ac:dyDescent="0.25">
      <c r="A105" s="12"/>
      <c r="B105" s="13" t="s">
        <v>101</v>
      </c>
      <c r="C105" s="14" t="s">
        <v>10</v>
      </c>
      <c r="D105" s="15"/>
    </row>
    <row r="106" spans="1:4" s="37" customFormat="1" x14ac:dyDescent="0.25">
      <c r="A106" s="12"/>
      <c r="B106" s="13" t="s">
        <v>102</v>
      </c>
      <c r="C106" s="14" t="s">
        <v>10</v>
      </c>
      <c r="D106" s="15">
        <f>'[2]Оплач ЖУ'!D160</f>
        <v>9583.43</v>
      </c>
    </row>
    <row r="107" spans="1:4" s="62" customFormat="1" x14ac:dyDescent="0.3">
      <c r="A107" s="12">
        <v>8</v>
      </c>
      <c r="B107" s="56" t="s">
        <v>105</v>
      </c>
      <c r="C107" s="59" t="s">
        <v>10</v>
      </c>
      <c r="D107" s="57">
        <f>D108+D109+D113+D114+D115+D116</f>
        <v>675286.32999999938</v>
      </c>
    </row>
    <row r="108" spans="1:4" s="36" customFormat="1" x14ac:dyDescent="0.25">
      <c r="A108" s="55"/>
      <c r="B108" s="56" t="s">
        <v>94</v>
      </c>
      <c r="C108" s="22" t="s">
        <v>10</v>
      </c>
      <c r="D108" s="57">
        <f>D78+D88-D98</f>
        <v>83565.779999999912</v>
      </c>
    </row>
    <row r="109" spans="1:4" s="36" customFormat="1" x14ac:dyDescent="0.25">
      <c r="A109" s="55"/>
      <c r="B109" s="56" t="s">
        <v>95</v>
      </c>
      <c r="C109" s="22" t="s">
        <v>10</v>
      </c>
      <c r="D109" s="57">
        <f>SUM(D110:D112)</f>
        <v>551019.59712304524</v>
      </c>
    </row>
    <row r="110" spans="1:4" s="36" customFormat="1" x14ac:dyDescent="0.25">
      <c r="A110" s="55"/>
      <c r="B110" s="58" t="s">
        <v>96</v>
      </c>
      <c r="C110" s="22"/>
      <c r="D110" s="60">
        <f>D80+D90-D100</f>
        <v>551019.59712304524</v>
      </c>
    </row>
    <row r="111" spans="1:4" s="36" customFormat="1" x14ac:dyDescent="0.25">
      <c r="A111" s="55"/>
      <c r="B111" s="58" t="s">
        <v>97</v>
      </c>
      <c r="C111" s="22"/>
      <c r="D111" s="60">
        <f t="shared" ref="D111:D116" si="1">D81+D91-D101</f>
        <v>0</v>
      </c>
    </row>
    <row r="112" spans="1:4" s="36" customFormat="1" x14ac:dyDescent="0.25">
      <c r="A112" s="55"/>
      <c r="B112" s="58" t="s">
        <v>98</v>
      </c>
      <c r="C112" s="22"/>
      <c r="D112" s="60">
        <f t="shared" si="1"/>
        <v>0</v>
      </c>
    </row>
    <row r="113" spans="1:4" s="61" customFormat="1" x14ac:dyDescent="0.25">
      <c r="A113" s="55"/>
      <c r="B113" s="56" t="s">
        <v>99</v>
      </c>
      <c r="C113" s="22"/>
      <c r="D113" s="57">
        <f t="shared" si="1"/>
        <v>12515.212876954261</v>
      </c>
    </row>
    <row r="114" spans="1:4" s="61" customFormat="1" x14ac:dyDescent="0.25">
      <c r="A114" s="55"/>
      <c r="B114" s="56" t="s">
        <v>100</v>
      </c>
      <c r="C114" s="22" t="s">
        <v>10</v>
      </c>
      <c r="D114" s="57">
        <f t="shared" si="1"/>
        <v>13988.84000000002</v>
      </c>
    </row>
    <row r="115" spans="1:4" s="61" customFormat="1" x14ac:dyDescent="0.25">
      <c r="A115" s="55"/>
      <c r="B115" s="56" t="s">
        <v>101</v>
      </c>
      <c r="C115" s="22" t="s">
        <v>10</v>
      </c>
      <c r="D115" s="57">
        <f t="shared" si="1"/>
        <v>0</v>
      </c>
    </row>
    <row r="116" spans="1:4" s="61" customFormat="1" x14ac:dyDescent="0.25">
      <c r="A116" s="55"/>
      <c r="B116" s="56" t="s">
        <v>102</v>
      </c>
      <c r="C116" s="22" t="s">
        <v>10</v>
      </c>
      <c r="D116" s="57">
        <f t="shared" si="1"/>
        <v>14196.899999999987</v>
      </c>
    </row>
    <row r="117" spans="1:4" x14ac:dyDescent="0.3">
      <c r="A117" s="20"/>
      <c r="B117" s="20"/>
      <c r="D117" s="63"/>
    </row>
    <row r="118" spans="1:4" x14ac:dyDescent="0.3">
      <c r="A118" s="20"/>
      <c r="B118" s="20"/>
      <c r="D118" s="63"/>
    </row>
    <row r="119" spans="1:4" x14ac:dyDescent="0.3">
      <c r="A119" s="20"/>
      <c r="B119" s="20"/>
      <c r="D119" s="63"/>
    </row>
    <row r="120" spans="1:4" x14ac:dyDescent="0.3">
      <c r="A120" s="20"/>
      <c r="B120" s="20"/>
      <c r="D120" s="63"/>
    </row>
    <row r="121" spans="1:4" x14ac:dyDescent="0.3">
      <c r="A121" s="20"/>
      <c r="B121" s="20"/>
      <c r="D121" s="63"/>
    </row>
    <row r="122" spans="1:4" x14ac:dyDescent="0.3">
      <c r="A122" s="20"/>
      <c r="B122" s="20"/>
      <c r="D122" s="63"/>
    </row>
    <row r="123" spans="1:4" x14ac:dyDescent="0.3">
      <c r="A123" s="20"/>
      <c r="B123" s="20"/>
      <c r="D123" s="63"/>
    </row>
    <row r="124" spans="1:4" x14ac:dyDescent="0.3">
      <c r="A124" s="20"/>
      <c r="B124" s="20"/>
      <c r="D124" s="63"/>
    </row>
    <row r="125" spans="1:4" x14ac:dyDescent="0.3">
      <c r="A125" s="20"/>
      <c r="B125" s="20"/>
      <c r="D125" s="63"/>
    </row>
    <row r="126" spans="1:4" x14ac:dyDescent="0.3">
      <c r="A126" s="20"/>
      <c r="B126" s="20"/>
      <c r="D126" s="63"/>
    </row>
    <row r="127" spans="1:4" x14ac:dyDescent="0.3">
      <c r="A127" s="20"/>
      <c r="B127" s="20"/>
      <c r="D127" s="63"/>
    </row>
    <row r="128" spans="1:4" x14ac:dyDescent="0.3">
      <c r="A128" s="20"/>
      <c r="B128" s="20"/>
      <c r="D128" s="63"/>
    </row>
    <row r="129" spans="1:4" x14ac:dyDescent="0.3">
      <c r="A129" s="20"/>
      <c r="B129" s="20"/>
      <c r="D129" s="63"/>
    </row>
    <row r="130" spans="1:4" x14ac:dyDescent="0.3">
      <c r="A130" s="20"/>
      <c r="B130" s="20"/>
      <c r="D130" s="63"/>
    </row>
    <row r="131" spans="1:4" x14ac:dyDescent="0.3">
      <c r="A131" s="20"/>
      <c r="B131" s="20"/>
      <c r="D131" s="63"/>
    </row>
    <row r="132" spans="1:4" x14ac:dyDescent="0.3">
      <c r="A132" s="20"/>
      <c r="B132" s="20"/>
      <c r="D132" s="63"/>
    </row>
    <row r="133" spans="1:4" x14ac:dyDescent="0.3">
      <c r="A133" s="20"/>
      <c r="B133" s="20"/>
      <c r="D133" s="63"/>
    </row>
    <row r="134" spans="1:4" x14ac:dyDescent="0.3">
      <c r="A134" s="20"/>
      <c r="B134" s="20"/>
      <c r="D134" s="63"/>
    </row>
    <row r="135" spans="1:4" x14ac:dyDescent="0.3">
      <c r="A135" s="20"/>
      <c r="B135" s="20"/>
      <c r="D135" s="63"/>
    </row>
    <row r="136" spans="1:4" x14ac:dyDescent="0.3">
      <c r="A136" s="20"/>
      <c r="B136" s="20"/>
      <c r="D136" s="63"/>
    </row>
    <row r="137" spans="1:4" x14ac:dyDescent="0.3">
      <c r="A137" s="20"/>
      <c r="B137" s="20"/>
      <c r="D137" s="63"/>
    </row>
    <row r="138" spans="1:4" x14ac:dyDescent="0.3">
      <c r="A138" s="20"/>
      <c r="B138" s="20"/>
      <c r="D138" s="63"/>
    </row>
    <row r="139" spans="1:4" x14ac:dyDescent="0.3">
      <c r="A139" s="20"/>
      <c r="B139" s="20"/>
      <c r="D139" s="63"/>
    </row>
    <row r="140" spans="1:4" x14ac:dyDescent="0.3">
      <c r="A140" s="20"/>
      <c r="B140" s="20"/>
      <c r="D140" s="63"/>
    </row>
    <row r="141" spans="1:4" x14ac:dyDescent="0.3">
      <c r="A141" s="20"/>
      <c r="B141" s="20"/>
      <c r="D141" s="63"/>
    </row>
    <row r="142" spans="1:4" x14ac:dyDescent="0.3">
      <c r="A142" s="20"/>
      <c r="B142" s="20"/>
      <c r="D142" s="63"/>
    </row>
    <row r="143" spans="1:4" x14ac:dyDescent="0.3">
      <c r="D143" s="105"/>
    </row>
    <row r="144" spans="1:4" x14ac:dyDescent="0.3">
      <c r="D144" s="105"/>
    </row>
    <row r="145" spans="1:4" x14ac:dyDescent="0.3">
      <c r="D145" s="105"/>
    </row>
    <row r="146" spans="1:4" x14ac:dyDescent="0.3">
      <c r="D146" s="105"/>
    </row>
    <row r="147" spans="1:4" x14ac:dyDescent="0.3">
      <c r="D147" s="105"/>
    </row>
    <row r="148" spans="1:4" x14ac:dyDescent="0.3">
      <c r="D148" s="105"/>
    </row>
    <row r="149" spans="1:4" x14ac:dyDescent="0.3">
      <c r="D149" s="105"/>
    </row>
    <row r="150" spans="1:4" x14ac:dyDescent="0.3">
      <c r="D150" s="105"/>
    </row>
    <row r="151" spans="1:4" x14ac:dyDescent="0.3">
      <c r="A151" s="20"/>
      <c r="B151" s="20"/>
      <c r="C151" s="20"/>
      <c r="D151" s="63"/>
    </row>
    <row r="152" spans="1:4" x14ac:dyDescent="0.3">
      <c r="A152" s="20"/>
      <c r="B152" s="20"/>
      <c r="C152" s="20"/>
      <c r="D152" s="63"/>
    </row>
    <row r="153" spans="1:4" x14ac:dyDescent="0.3">
      <c r="A153" s="20"/>
      <c r="B153" s="20"/>
      <c r="C153" s="20"/>
      <c r="D153" s="63"/>
    </row>
    <row r="154" spans="1:4" x14ac:dyDescent="0.3">
      <c r="A154" s="20"/>
      <c r="B154" s="20"/>
      <c r="C154" s="20"/>
      <c r="D154" s="63"/>
    </row>
    <row r="155" spans="1:4" x14ac:dyDescent="0.3">
      <c r="A155" s="20"/>
      <c r="B155" s="20"/>
      <c r="C155" s="20"/>
      <c r="D155" s="63"/>
    </row>
    <row r="156" spans="1:4" x14ac:dyDescent="0.3">
      <c r="A156" s="20"/>
      <c r="B156" s="20"/>
      <c r="C156" s="20"/>
      <c r="D156" s="63"/>
    </row>
    <row r="157" spans="1:4" x14ac:dyDescent="0.3">
      <c r="A157" s="20"/>
      <c r="B157" s="20"/>
      <c r="C157" s="20"/>
      <c r="D157" s="63"/>
    </row>
    <row r="158" spans="1:4" x14ac:dyDescent="0.3">
      <c r="A158" s="20"/>
      <c r="B158" s="20"/>
      <c r="C158" s="20"/>
      <c r="D158" s="16"/>
    </row>
    <row r="159" spans="1:4" x14ac:dyDescent="0.3">
      <c r="A159" s="20"/>
      <c r="B159" s="20"/>
      <c r="C159" s="20"/>
      <c r="D159" s="16"/>
    </row>
    <row r="160" spans="1:4" x14ac:dyDescent="0.3">
      <c r="A160" s="20"/>
      <c r="B160" s="20"/>
      <c r="C160" s="20"/>
      <c r="D160" s="16"/>
    </row>
    <row r="161" spans="1:4" x14ac:dyDescent="0.3">
      <c r="A161" s="20"/>
      <c r="B161" s="20"/>
      <c r="C161" s="20"/>
      <c r="D161" s="16"/>
    </row>
    <row r="162" spans="1:4" x14ac:dyDescent="0.3">
      <c r="A162" s="20"/>
      <c r="B162" s="20"/>
      <c r="C162" s="20"/>
      <c r="D162" s="16"/>
    </row>
    <row r="163" spans="1:4" x14ac:dyDescent="0.3">
      <c r="A163" s="20"/>
      <c r="B163" s="20"/>
      <c r="C163" s="20"/>
      <c r="D163" s="16"/>
    </row>
    <row r="164" spans="1:4" x14ac:dyDescent="0.3">
      <c r="A164" s="20"/>
      <c r="B164" s="20"/>
      <c r="C164" s="20"/>
      <c r="D164" s="16"/>
    </row>
    <row r="165" spans="1:4" x14ac:dyDescent="0.3">
      <c r="A165" s="20"/>
      <c r="B165" s="20"/>
      <c r="C165" s="20"/>
      <c r="D165" s="16"/>
    </row>
    <row r="166" spans="1:4" x14ac:dyDescent="0.3">
      <c r="A166" s="20"/>
      <c r="B166" s="20"/>
      <c r="C166" s="20"/>
      <c r="D166" s="16"/>
    </row>
    <row r="167" spans="1:4" x14ac:dyDescent="0.3">
      <c r="A167" s="20"/>
      <c r="B167" s="20"/>
      <c r="C167" s="20"/>
      <c r="D167" s="16"/>
    </row>
  </sheetData>
  <mergeCells count="1">
    <mergeCell ref="C26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2021-04-09T09:48:36Z</dcterms:modified>
</cp:coreProperties>
</file>